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<sst xmlns="http://schemas.openxmlformats.org/spreadsheetml/2006/main" count="100" uniqueCount="75">
  <si>
    <t>№ п/п</t>
  </si>
  <si>
    <t>Адрес МКД</t>
  </si>
  <si>
    <t xml:space="preserve">Расселяемая площадь </t>
  </si>
  <si>
    <t>строительство МКД</t>
  </si>
  <si>
    <t>приобретение жилых помещений у застройщиков</t>
  </si>
  <si>
    <t>приобретение жилых помещений у лиц, не являющихся застройщиком</t>
  </si>
  <si>
    <t>выкуп жилых помещений у собственников</t>
  </si>
  <si>
    <t>всего</t>
  </si>
  <si>
    <t>в т.ч.   частная собственность</t>
  </si>
  <si>
    <t>площадь</t>
  </si>
  <si>
    <t>стоимость</t>
  </si>
  <si>
    <t>удельная стоимость 1 кв. м</t>
  </si>
  <si>
    <t>кв.м</t>
  </si>
  <si>
    <t>руб.</t>
  </si>
  <si>
    <t>Стоимость всего</t>
  </si>
  <si>
    <t>дополнительные источники финансирования</t>
  </si>
  <si>
    <t>Нормативная стоимость 1 кв.м</t>
  </si>
  <si>
    <t>¾ от нормативная стоимости1 кв.м</t>
  </si>
  <si>
    <t>сельское поселение "Есинка"</t>
  </si>
  <si>
    <t>д. Абрамково, д.29а</t>
  </si>
  <si>
    <t>д. Мончалово, ул. Железнодорожная, д.4а</t>
  </si>
  <si>
    <t>д. Мончалово, ул. Железнодорожная, д.3а</t>
  </si>
  <si>
    <t>д. Мончалово, ул. Железнодорожная, д.2а</t>
  </si>
  <si>
    <t>д. Мончалово, ул. Железнодорожная, д.8а</t>
  </si>
  <si>
    <t>с. Збоево, д.8</t>
  </si>
  <si>
    <t>сельское поселение "Итомля"</t>
  </si>
  <si>
    <t>д. Итомля, ул. Школьная, д.34</t>
  </si>
  <si>
    <t>д. Радюкино, д.2</t>
  </si>
  <si>
    <t>д. Дмитрово, д.1</t>
  </si>
  <si>
    <t>сельское поселение "Чертолино"</t>
  </si>
  <si>
    <t>д. Звягино, ул. Центральная, д.11</t>
  </si>
  <si>
    <t>д. Мироново, д.16</t>
  </si>
  <si>
    <t>п. Ильченко, д.3</t>
  </si>
  <si>
    <t>п. Ильченко, д.4</t>
  </si>
  <si>
    <t>п. Ильченко, д.5</t>
  </si>
  <si>
    <t>сельское поселение "Шолохово"</t>
  </si>
  <si>
    <t>д. Шолохово, д.4</t>
  </si>
  <si>
    <t>д. Трубино, ул. Центральная, д.38</t>
  </si>
  <si>
    <t>сельское поселение "Успенское"</t>
  </si>
  <si>
    <t>д. Орехово,ул. Центральная, д.36</t>
  </si>
  <si>
    <t>д. Крупцово, д.16</t>
  </si>
  <si>
    <t>д. Крупцово, д.18</t>
  </si>
  <si>
    <t>д. Гузынино, д.2</t>
  </si>
  <si>
    <t>сельское поселение "Хорошево"</t>
  </si>
  <si>
    <t>д. Муравьево,  д.87</t>
  </si>
  <si>
    <t>д. Муравьево,  д.79</t>
  </si>
  <si>
    <t>д. Хорошево,  д.1</t>
  </si>
  <si>
    <t>д. Хорошево,  д.2</t>
  </si>
  <si>
    <t>д. Тростино,  д.2</t>
  </si>
  <si>
    <t>сельское поселение "Медведево"</t>
  </si>
  <si>
    <t>д.Павлюки, д.14</t>
  </si>
  <si>
    <t>д. Пятницкое, д.11</t>
  </si>
  <si>
    <t>д. Пятницкое, д.14</t>
  </si>
  <si>
    <t>д. Пятницкое, д.24</t>
  </si>
  <si>
    <t>д. Алешево, д.49</t>
  </si>
  <si>
    <t>п. Карьер, д.1</t>
  </si>
  <si>
    <t>д. Лебедево, д.13</t>
  </si>
  <si>
    <t>п.Победа,ул. Советская, д.1</t>
  </si>
  <si>
    <t>п.Победа,ул. Советская, д.2</t>
  </si>
  <si>
    <t>д. Образцово, д.14</t>
  </si>
  <si>
    <t>д. Образцово, д.15</t>
  </si>
  <si>
    <t>д. Образцово, д.16</t>
  </si>
  <si>
    <t>д. Митьково, д.1а</t>
  </si>
  <si>
    <t>д. Митьково, д.2а</t>
  </si>
  <si>
    <t>д. Митьково, д.17</t>
  </si>
  <si>
    <t>д. Карамлино, д.29</t>
  </si>
  <si>
    <t>д. Дешевки, д.19</t>
  </si>
  <si>
    <t>сельское поселение "Победа"</t>
  </si>
  <si>
    <t>Реестр аварийных многоквартирных домов по способам переселения муниципального образования "Ржевский район" Тверской области</t>
  </si>
  <si>
    <t>д. Орехово,ул. Центральная, д.14</t>
  </si>
  <si>
    <t>д. Яковлево, д 25</t>
  </si>
  <si>
    <t>д. Погорелки, д. 9</t>
  </si>
  <si>
    <t>Всего по МО "Ржевский район"</t>
  </si>
  <si>
    <r>
      <rPr>
        <b/>
        <sz val="8"/>
        <color indexed="8"/>
        <rFont val="Calibri"/>
        <family val="2"/>
      </rPr>
      <t>Приложение 2</t>
    </r>
    <r>
      <rPr>
        <sz val="8"/>
        <color indexed="8"/>
        <rFont val="Calibri"/>
        <family val="2"/>
      </rPr>
      <t xml:space="preserve"> </t>
    </r>
  </si>
  <si>
    <t>к  муниципальной долгосрочной целевой программе "Переселение граждан из аварийного жилищного фонда с учетом развития малоэтажного строительства на территории муниципального образования "Ржевский район" Тверской области на 2013-2015 годы"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</si>
</sst>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55"/>
      <name val="Times New Roman"/>
      <family val="1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32" borderId="10" xfId="0" applyFont="1" applyFill="1" applyBorder="1" applyAlignment="1">
      <alignment/>
    </xf>
    <xf numFmtId="0" fontId="11" fillId="32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/>
    </xf>
    <xf numFmtId="0" fontId="8" fillId="33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4" fontId="11" fillId="32" borderId="10" xfId="0" applyNumberFormat="1" applyFont="1" applyFill="1" applyBorder="1" applyAlignment="1">
      <alignment/>
    </xf>
    <xf numFmtId="4" fontId="9" fillId="32" borderId="10" xfId="0" applyNumberFormat="1" applyFont="1" applyFill="1" applyBorder="1" applyAlignment="1">
      <alignment/>
    </xf>
    <xf numFmtId="4" fontId="12" fillId="32" borderId="10" xfId="0" applyNumberFormat="1" applyFont="1" applyFill="1" applyBorder="1" applyAlignment="1">
      <alignment/>
    </xf>
    <xf numFmtId="4" fontId="9" fillId="0" borderId="10" xfId="0" applyNumberFormat="1" applyFont="1" applyBorder="1" applyAlignment="1">
      <alignment/>
    </xf>
    <xf numFmtId="0" fontId="0" fillId="32" borderId="11" xfId="0" applyFill="1" applyBorder="1" applyAlignment="1">
      <alignment/>
    </xf>
    <xf numFmtId="0" fontId="7" fillId="32" borderId="11" xfId="0" applyFont="1" applyFill="1" applyBorder="1" applyAlignment="1">
      <alignment/>
    </xf>
    <xf numFmtId="0" fontId="14" fillId="32" borderId="11" xfId="0" applyFont="1" applyFill="1" applyBorder="1" applyAlignment="1">
      <alignment/>
    </xf>
    <xf numFmtId="4" fontId="14" fillId="32" borderId="11" xfId="0" applyNumberFormat="1" applyFont="1" applyFill="1" applyBorder="1" applyAlignment="1">
      <alignment/>
    </xf>
    <xf numFmtId="4" fontId="15" fillId="32" borderId="11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3" fontId="9" fillId="0" borderId="10" xfId="0" applyNumberFormat="1" applyFont="1" applyBorder="1" applyAlignment="1">
      <alignment/>
    </xf>
    <xf numFmtId="3" fontId="9" fillId="32" borderId="10" xfId="0" applyNumberFormat="1" applyFont="1" applyFill="1" applyBorder="1" applyAlignment="1">
      <alignment/>
    </xf>
    <xf numFmtId="0" fontId="10" fillId="32" borderId="10" xfId="0" applyFont="1" applyFill="1" applyBorder="1" applyAlignment="1">
      <alignment horizontal="left"/>
    </xf>
    <xf numFmtId="0" fontId="5" fillId="32" borderId="11" xfId="0" applyFont="1" applyFill="1" applyBorder="1" applyAlignment="1">
      <alignment horizontal="left"/>
    </xf>
    <xf numFmtId="3" fontId="14" fillId="32" borderId="11" xfId="0" applyNumberFormat="1" applyFont="1" applyFill="1" applyBorder="1" applyAlignment="1">
      <alignment/>
    </xf>
    <xf numFmtId="0" fontId="1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4" fontId="14" fillId="0" borderId="12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3" fontId="9" fillId="0" borderId="11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textRotation="90"/>
    </xf>
    <xf numFmtId="0" fontId="4" fillId="0" borderId="10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3" fillId="0" borderId="13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PageLayoutView="0" workbookViewId="0" topLeftCell="A49">
      <selection activeCell="H72" sqref="H72"/>
    </sheetView>
  </sheetViews>
  <sheetFormatPr defaultColWidth="9.140625" defaultRowHeight="15"/>
  <cols>
    <col min="1" max="1" width="4.28125" style="0" customWidth="1"/>
    <col min="2" max="2" width="22.140625" style="0" customWidth="1"/>
    <col min="3" max="3" width="7.7109375" style="0" customWidth="1"/>
    <col min="4" max="4" width="7.421875" style="0" customWidth="1"/>
    <col min="5" max="6" width="6.7109375" style="0" customWidth="1"/>
    <col min="7" max="7" width="7.28125" style="0" customWidth="1"/>
    <col min="8" max="8" width="7.7109375" style="0" customWidth="1"/>
    <col min="9" max="9" width="12.7109375" style="0" customWidth="1"/>
    <col min="10" max="10" width="9.28125" style="0" bestFit="1" customWidth="1"/>
    <col min="11" max="12" width="5.421875" style="0" customWidth="1"/>
    <col min="13" max="13" width="5.8515625" style="0" customWidth="1"/>
    <col min="14" max="14" width="5.28125" style="0" customWidth="1"/>
    <col min="15" max="15" width="6.28125" style="0" customWidth="1"/>
    <col min="16" max="16" width="6.7109375" style="0" customWidth="1"/>
    <col min="17" max="17" width="11.7109375" style="0" customWidth="1"/>
    <col min="18" max="18" width="7.7109375" style="0" customWidth="1"/>
    <col min="19" max="19" width="8.00390625" style="0" customWidth="1"/>
    <col min="20" max="20" width="8.140625" style="0" customWidth="1"/>
  </cols>
  <sheetData>
    <row r="1" spans="17:20" ht="13.5" customHeight="1">
      <c r="Q1" s="54" t="s">
        <v>73</v>
      </c>
      <c r="R1" s="54"/>
      <c r="S1" s="54"/>
      <c r="T1" s="54"/>
    </row>
    <row r="2" spans="17:21" ht="66" customHeight="1">
      <c r="Q2" s="54" t="s">
        <v>74</v>
      </c>
      <c r="R2" s="54"/>
      <c r="S2" s="54"/>
      <c r="T2" s="54"/>
      <c r="U2" s="29"/>
    </row>
    <row r="3" spans="1:20" ht="15">
      <c r="A3" s="55" t="s">
        <v>68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ht="15">
      <c r="E4" s="1"/>
    </row>
    <row r="5" spans="1:20" ht="52.5" customHeight="1">
      <c r="A5" s="48" t="s">
        <v>0</v>
      </c>
      <c r="B5" s="48" t="s">
        <v>1</v>
      </c>
      <c r="C5" s="50" t="s">
        <v>2</v>
      </c>
      <c r="D5" s="50"/>
      <c r="E5" s="49" t="s">
        <v>3</v>
      </c>
      <c r="F5" s="49"/>
      <c r="G5" s="49"/>
      <c r="H5" s="50" t="s">
        <v>4</v>
      </c>
      <c r="I5" s="50"/>
      <c r="J5" s="50"/>
      <c r="K5" s="50" t="s">
        <v>5</v>
      </c>
      <c r="L5" s="50"/>
      <c r="M5" s="50"/>
      <c r="N5" s="50" t="s">
        <v>6</v>
      </c>
      <c r="O5" s="50"/>
      <c r="P5" s="50"/>
      <c r="Q5" s="56" t="s">
        <v>14</v>
      </c>
      <c r="R5" s="47" t="s">
        <v>15</v>
      </c>
      <c r="S5" s="47" t="s">
        <v>16</v>
      </c>
      <c r="T5" s="47" t="s">
        <v>17</v>
      </c>
    </row>
    <row r="6" spans="1:20" ht="74.25" customHeight="1">
      <c r="A6" s="48"/>
      <c r="B6" s="48"/>
      <c r="C6" s="41" t="s">
        <v>7</v>
      </c>
      <c r="D6" s="42" t="s">
        <v>8</v>
      </c>
      <c r="E6" s="43" t="s">
        <v>9</v>
      </c>
      <c r="F6" s="43" t="s">
        <v>10</v>
      </c>
      <c r="G6" s="42" t="s">
        <v>11</v>
      </c>
      <c r="H6" s="43" t="s">
        <v>9</v>
      </c>
      <c r="I6" s="43" t="s">
        <v>10</v>
      </c>
      <c r="J6" s="42" t="s">
        <v>11</v>
      </c>
      <c r="K6" s="43" t="s">
        <v>9</v>
      </c>
      <c r="L6" s="43" t="s">
        <v>10</v>
      </c>
      <c r="M6" s="42" t="s">
        <v>11</v>
      </c>
      <c r="N6" s="43" t="s">
        <v>9</v>
      </c>
      <c r="O6" s="43" t="s">
        <v>10</v>
      </c>
      <c r="P6" s="42" t="s">
        <v>11</v>
      </c>
      <c r="Q6" s="56"/>
      <c r="R6" s="47"/>
      <c r="S6" s="47"/>
      <c r="T6" s="47"/>
    </row>
    <row r="7" spans="1:20" ht="15">
      <c r="A7" s="44"/>
      <c r="B7" s="44"/>
      <c r="C7" s="45" t="s">
        <v>12</v>
      </c>
      <c r="D7" s="45" t="s">
        <v>12</v>
      </c>
      <c r="E7" s="45" t="s">
        <v>12</v>
      </c>
      <c r="F7" s="45" t="s">
        <v>13</v>
      </c>
      <c r="G7" s="45" t="s">
        <v>13</v>
      </c>
      <c r="H7" s="45" t="s">
        <v>12</v>
      </c>
      <c r="I7" s="45" t="s">
        <v>13</v>
      </c>
      <c r="J7" s="45" t="s">
        <v>13</v>
      </c>
      <c r="K7" s="45" t="s">
        <v>12</v>
      </c>
      <c r="L7" s="45" t="s">
        <v>13</v>
      </c>
      <c r="M7" s="45" t="s">
        <v>13</v>
      </c>
      <c r="N7" s="45" t="s">
        <v>12</v>
      </c>
      <c r="O7" s="45" t="s">
        <v>13</v>
      </c>
      <c r="P7" s="45" t="s">
        <v>13</v>
      </c>
      <c r="Q7" s="45" t="s">
        <v>13</v>
      </c>
      <c r="R7" s="45" t="s">
        <v>13</v>
      </c>
      <c r="S7" s="45" t="s">
        <v>13</v>
      </c>
      <c r="T7" s="46" t="s">
        <v>13</v>
      </c>
    </row>
    <row r="8" spans="1:20" ht="15">
      <c r="A8" s="40">
        <v>1</v>
      </c>
      <c r="B8" s="40">
        <v>2</v>
      </c>
      <c r="C8" s="40">
        <v>3</v>
      </c>
      <c r="D8" s="40">
        <v>4</v>
      </c>
      <c r="E8" s="40">
        <v>5</v>
      </c>
      <c r="F8" s="40">
        <v>6</v>
      </c>
      <c r="G8" s="40">
        <v>7</v>
      </c>
      <c r="H8" s="40">
        <v>8</v>
      </c>
      <c r="I8" s="40">
        <v>9</v>
      </c>
      <c r="J8" s="40">
        <v>10</v>
      </c>
      <c r="K8" s="40">
        <v>11</v>
      </c>
      <c r="L8" s="40">
        <v>12</v>
      </c>
      <c r="M8" s="40">
        <v>13</v>
      </c>
      <c r="N8" s="40">
        <v>14</v>
      </c>
      <c r="O8" s="40">
        <v>15</v>
      </c>
      <c r="P8" s="40">
        <v>16</v>
      </c>
      <c r="Q8" s="40">
        <v>17</v>
      </c>
      <c r="R8" s="40">
        <v>18</v>
      </c>
      <c r="S8" s="40">
        <v>19</v>
      </c>
      <c r="T8" s="40">
        <v>20</v>
      </c>
    </row>
    <row r="9" spans="1:20" ht="30" customHeight="1" thickBot="1">
      <c r="A9" s="52" t="s">
        <v>72</v>
      </c>
      <c r="B9" s="53"/>
      <c r="C9" s="35">
        <f>C10+C17+C22+C29+C32+C38+C44+C52</f>
        <v>6655.299999999999</v>
      </c>
      <c r="D9" s="35">
        <f>D10+D17+D22+D29+D32+D38+D44+D52</f>
        <v>1252.2</v>
      </c>
      <c r="E9" s="36">
        <v>0</v>
      </c>
      <c r="F9" s="36">
        <v>0</v>
      </c>
      <c r="G9" s="36">
        <v>0</v>
      </c>
      <c r="H9" s="35">
        <f>H10+H17+H22+H29+H32+H38+H44+H52</f>
        <v>6655.299999999999</v>
      </c>
      <c r="I9" s="37">
        <f>I10+I17+I22+I29+I32+I38+I44+I52</f>
        <v>230273380</v>
      </c>
      <c r="J9" s="38">
        <f>I9/H9</f>
        <v>34600.00000000001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7">
        <f>Q10+Q17+Q22+Q29+Q32+Q38+Q44+Q52</f>
        <v>230273380</v>
      </c>
      <c r="R9" s="36">
        <v>0</v>
      </c>
      <c r="S9" s="36">
        <v>34600</v>
      </c>
      <c r="T9" s="39">
        <f>SUM(S9*3/4)</f>
        <v>25950</v>
      </c>
    </row>
    <row r="10" spans="1:20" ht="15">
      <c r="A10" s="33" t="s">
        <v>18</v>
      </c>
      <c r="B10" s="33"/>
      <c r="C10" s="33">
        <f>SUM(C11:C16)</f>
        <v>531.5</v>
      </c>
      <c r="D10" s="33">
        <f>SUM(D11:D16)</f>
        <v>66.2</v>
      </c>
      <c r="E10" s="24">
        <v>0</v>
      </c>
      <c r="F10" s="24">
        <v>0</v>
      </c>
      <c r="G10" s="23">
        <v>0</v>
      </c>
      <c r="H10" s="25">
        <f>SUM(H11:H16)</f>
        <v>531.5</v>
      </c>
      <c r="I10" s="26">
        <f>SUM(I11:I16)</f>
        <v>18389900</v>
      </c>
      <c r="J10" s="27"/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26">
        <f>SUM(Q11:Q16)</f>
        <v>18389900</v>
      </c>
      <c r="R10" s="23">
        <v>0</v>
      </c>
      <c r="S10" s="23"/>
      <c r="T10" s="23"/>
    </row>
    <row r="11" spans="1:20" ht="15">
      <c r="A11" s="2">
        <v>1</v>
      </c>
      <c r="B11" s="3" t="s">
        <v>19</v>
      </c>
      <c r="C11" s="4">
        <v>80.1</v>
      </c>
      <c r="D11" s="5">
        <v>0</v>
      </c>
      <c r="E11" s="5">
        <v>0</v>
      </c>
      <c r="F11" s="5">
        <v>0</v>
      </c>
      <c r="G11" s="5">
        <v>0</v>
      </c>
      <c r="H11" s="17">
        <v>80.1</v>
      </c>
      <c r="I11" s="22">
        <f>SUM(H11*34600)</f>
        <v>2771460</v>
      </c>
      <c r="J11" s="22">
        <f aca="true" t="shared" si="0" ref="J11:J16">SUM(I11/H11)</f>
        <v>34600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22">
        <f aca="true" t="shared" si="1" ref="Q11:Q16">H11*J11</f>
        <v>2771460</v>
      </c>
      <c r="R11" s="5">
        <v>0</v>
      </c>
      <c r="S11" s="30">
        <v>34600</v>
      </c>
      <c r="T11" s="30">
        <f aca="true" t="shared" si="2" ref="T11:T16">SUM(S11*3/4)</f>
        <v>25950</v>
      </c>
    </row>
    <row r="12" spans="1:20" ht="24">
      <c r="A12" s="2">
        <v>2</v>
      </c>
      <c r="B12" s="3" t="s">
        <v>20</v>
      </c>
      <c r="C12" s="4">
        <v>100.2</v>
      </c>
      <c r="D12" s="5">
        <v>0</v>
      </c>
      <c r="E12" s="5">
        <v>0</v>
      </c>
      <c r="F12" s="5">
        <v>0</v>
      </c>
      <c r="G12" s="5">
        <v>0</v>
      </c>
      <c r="H12" s="17">
        <v>100.2</v>
      </c>
      <c r="I12" s="22">
        <f aca="true" t="shared" si="3" ref="I12:I62">SUM(H12*34600)</f>
        <v>3466920</v>
      </c>
      <c r="J12" s="22">
        <f t="shared" si="0"/>
        <v>34600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22">
        <f t="shared" si="1"/>
        <v>3466920</v>
      </c>
      <c r="R12" s="5">
        <v>0</v>
      </c>
      <c r="S12" s="30">
        <v>34600</v>
      </c>
      <c r="T12" s="30">
        <f t="shared" si="2"/>
        <v>25950</v>
      </c>
    </row>
    <row r="13" spans="1:20" ht="24">
      <c r="A13" s="2">
        <v>3</v>
      </c>
      <c r="B13" s="3" t="s">
        <v>21</v>
      </c>
      <c r="C13" s="4">
        <v>110</v>
      </c>
      <c r="D13" s="5">
        <v>0</v>
      </c>
      <c r="E13" s="5">
        <v>0</v>
      </c>
      <c r="F13" s="5">
        <v>0</v>
      </c>
      <c r="G13" s="5">
        <v>0</v>
      </c>
      <c r="H13" s="17">
        <v>110</v>
      </c>
      <c r="I13" s="22">
        <f t="shared" si="3"/>
        <v>3806000</v>
      </c>
      <c r="J13" s="22">
        <f t="shared" si="0"/>
        <v>34600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22">
        <f t="shared" si="1"/>
        <v>3806000</v>
      </c>
      <c r="R13" s="5">
        <v>0</v>
      </c>
      <c r="S13" s="30">
        <v>34600</v>
      </c>
      <c r="T13" s="30">
        <f t="shared" si="2"/>
        <v>25950</v>
      </c>
    </row>
    <row r="14" spans="1:20" ht="24">
      <c r="A14" s="2">
        <v>4</v>
      </c>
      <c r="B14" s="3" t="s">
        <v>22</v>
      </c>
      <c r="C14" s="4">
        <v>66.2</v>
      </c>
      <c r="D14" s="5">
        <v>66.2</v>
      </c>
      <c r="E14" s="5">
        <v>0</v>
      </c>
      <c r="F14" s="5">
        <v>0</v>
      </c>
      <c r="G14" s="5">
        <v>0</v>
      </c>
      <c r="H14" s="17">
        <v>66.2</v>
      </c>
      <c r="I14" s="22">
        <f t="shared" si="3"/>
        <v>2290520</v>
      </c>
      <c r="J14" s="22">
        <f t="shared" si="0"/>
        <v>34600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22">
        <f t="shared" si="1"/>
        <v>2290520</v>
      </c>
      <c r="R14" s="5">
        <v>0</v>
      </c>
      <c r="S14" s="30">
        <v>34600</v>
      </c>
      <c r="T14" s="30">
        <f t="shared" si="2"/>
        <v>25950</v>
      </c>
    </row>
    <row r="15" spans="1:20" ht="24">
      <c r="A15" s="2">
        <v>5</v>
      </c>
      <c r="B15" s="3" t="s">
        <v>23</v>
      </c>
      <c r="C15" s="4">
        <v>121</v>
      </c>
      <c r="D15" s="5">
        <v>0</v>
      </c>
      <c r="E15" s="5">
        <v>0</v>
      </c>
      <c r="F15" s="5">
        <v>0</v>
      </c>
      <c r="G15" s="5">
        <v>0</v>
      </c>
      <c r="H15" s="17">
        <v>121</v>
      </c>
      <c r="I15" s="22">
        <f t="shared" si="3"/>
        <v>4186600</v>
      </c>
      <c r="J15" s="22">
        <f t="shared" si="0"/>
        <v>34600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22">
        <f t="shared" si="1"/>
        <v>4186600</v>
      </c>
      <c r="R15" s="5">
        <v>0</v>
      </c>
      <c r="S15" s="30">
        <v>34600</v>
      </c>
      <c r="T15" s="30">
        <f t="shared" si="2"/>
        <v>25950</v>
      </c>
    </row>
    <row r="16" spans="1:20" ht="15">
      <c r="A16" s="2">
        <v>6</v>
      </c>
      <c r="B16" s="3" t="s">
        <v>24</v>
      </c>
      <c r="C16" s="4">
        <v>54</v>
      </c>
      <c r="D16" s="5">
        <v>0</v>
      </c>
      <c r="E16" s="5">
        <v>0</v>
      </c>
      <c r="F16" s="5">
        <v>0</v>
      </c>
      <c r="G16" s="5">
        <v>0</v>
      </c>
      <c r="H16" s="17">
        <v>54</v>
      </c>
      <c r="I16" s="22">
        <f t="shared" si="3"/>
        <v>1868400</v>
      </c>
      <c r="J16" s="22">
        <f t="shared" si="0"/>
        <v>34600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22">
        <f t="shared" si="1"/>
        <v>1868400</v>
      </c>
      <c r="R16" s="5">
        <v>0</v>
      </c>
      <c r="S16" s="30">
        <v>34600</v>
      </c>
      <c r="T16" s="30">
        <f t="shared" si="2"/>
        <v>25950</v>
      </c>
    </row>
    <row r="17" spans="1:20" ht="15">
      <c r="A17" s="32" t="s">
        <v>25</v>
      </c>
      <c r="B17" s="32"/>
      <c r="C17" s="32">
        <f>SUM(C18:C21)</f>
        <v>286.70000000000005</v>
      </c>
      <c r="D17" s="32">
        <f>SUM(D18:D21)</f>
        <v>0</v>
      </c>
      <c r="E17" s="7">
        <v>0</v>
      </c>
      <c r="F17" s="7">
        <v>0</v>
      </c>
      <c r="G17" s="7">
        <v>0</v>
      </c>
      <c r="H17" s="7">
        <f>SUM(H18:H21)</f>
        <v>286.70000000000005</v>
      </c>
      <c r="I17" s="19">
        <f>SUM(I18:I21)</f>
        <v>9919820</v>
      </c>
      <c r="J17" s="20"/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19">
        <f>SUM(Q18:Q21)</f>
        <v>9919820</v>
      </c>
      <c r="R17" s="6"/>
      <c r="S17" s="31"/>
      <c r="T17" s="31"/>
    </row>
    <row r="18" spans="1:20" ht="24">
      <c r="A18" s="8">
        <v>7</v>
      </c>
      <c r="B18" s="9" t="s">
        <v>26</v>
      </c>
      <c r="C18" s="10">
        <v>112.7</v>
      </c>
      <c r="D18" s="5">
        <v>0</v>
      </c>
      <c r="E18" s="5">
        <v>0</v>
      </c>
      <c r="F18" s="5">
        <v>0</v>
      </c>
      <c r="G18" s="5">
        <v>0</v>
      </c>
      <c r="H18" s="5">
        <v>112.7</v>
      </c>
      <c r="I18" s="22">
        <f t="shared" si="3"/>
        <v>3899420</v>
      </c>
      <c r="J18" s="22">
        <f>SUM(I18/H18)</f>
        <v>34600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18">
        <f>H18*J18</f>
        <v>3899420</v>
      </c>
      <c r="R18" s="5">
        <v>0</v>
      </c>
      <c r="S18" s="30">
        <v>34600</v>
      </c>
      <c r="T18" s="30">
        <f>SUM(S18*3/4)</f>
        <v>25950</v>
      </c>
    </row>
    <row r="19" spans="1:20" ht="15">
      <c r="A19" s="2">
        <v>8</v>
      </c>
      <c r="B19" s="3" t="s">
        <v>27</v>
      </c>
      <c r="C19" s="4">
        <v>40.1</v>
      </c>
      <c r="D19" s="5">
        <v>0</v>
      </c>
      <c r="E19" s="5">
        <v>0</v>
      </c>
      <c r="F19" s="5">
        <v>0</v>
      </c>
      <c r="G19" s="5">
        <v>0</v>
      </c>
      <c r="H19" s="5">
        <v>40.1</v>
      </c>
      <c r="I19" s="22">
        <f t="shared" si="3"/>
        <v>1387460</v>
      </c>
      <c r="J19" s="22">
        <f>SUM(I19/H19)</f>
        <v>34600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18">
        <f>H19*J19</f>
        <v>1387460</v>
      </c>
      <c r="R19" s="5">
        <v>0</v>
      </c>
      <c r="S19" s="30">
        <v>34600</v>
      </c>
      <c r="T19" s="30">
        <f>SUM(S19*3/4)</f>
        <v>25950</v>
      </c>
    </row>
    <row r="20" spans="1:20" ht="15">
      <c r="A20" s="2">
        <v>9</v>
      </c>
      <c r="B20" s="3" t="s">
        <v>28</v>
      </c>
      <c r="C20" s="4">
        <v>77.4</v>
      </c>
      <c r="D20" s="5">
        <v>0</v>
      </c>
      <c r="E20" s="5">
        <v>0</v>
      </c>
      <c r="F20" s="5">
        <v>0</v>
      </c>
      <c r="G20" s="5">
        <v>0</v>
      </c>
      <c r="H20" s="5">
        <v>77.4</v>
      </c>
      <c r="I20" s="22">
        <f t="shared" si="3"/>
        <v>2678040</v>
      </c>
      <c r="J20" s="22">
        <f>SUM(I20/H20)</f>
        <v>34600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18">
        <f>H20*J20</f>
        <v>2678040</v>
      </c>
      <c r="R20" s="5">
        <v>0</v>
      </c>
      <c r="S20" s="30">
        <v>34600</v>
      </c>
      <c r="T20" s="30">
        <f>SUM(S20*3/4)</f>
        <v>25950</v>
      </c>
    </row>
    <row r="21" spans="1:20" ht="15">
      <c r="A21" s="2">
        <v>10</v>
      </c>
      <c r="B21" s="3" t="s">
        <v>70</v>
      </c>
      <c r="C21" s="4">
        <v>56.5</v>
      </c>
      <c r="D21" s="5">
        <v>0</v>
      </c>
      <c r="E21" s="5">
        <v>0</v>
      </c>
      <c r="F21" s="5">
        <v>0</v>
      </c>
      <c r="G21" s="5">
        <v>0</v>
      </c>
      <c r="H21" s="5">
        <v>56.5</v>
      </c>
      <c r="I21" s="22">
        <f t="shared" si="3"/>
        <v>1954900</v>
      </c>
      <c r="J21" s="22">
        <f>SUM(I21/H21)</f>
        <v>34600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18">
        <f>H21*J21</f>
        <v>1954900</v>
      </c>
      <c r="R21" s="5">
        <v>0</v>
      </c>
      <c r="S21" s="30">
        <v>34600</v>
      </c>
      <c r="T21" s="30">
        <f>SUM(S21*3/4)</f>
        <v>25950</v>
      </c>
    </row>
    <row r="22" spans="1:20" ht="15">
      <c r="A22" s="32" t="s">
        <v>29</v>
      </c>
      <c r="B22" s="32"/>
      <c r="C22" s="32">
        <f>SUM(C23:C28)</f>
        <v>743.7</v>
      </c>
      <c r="D22" s="32">
        <f>SUM(D23:D28)</f>
        <v>0</v>
      </c>
      <c r="E22" s="7">
        <v>0</v>
      </c>
      <c r="F22" s="7">
        <v>0</v>
      </c>
      <c r="G22" s="7">
        <v>0</v>
      </c>
      <c r="H22" s="7">
        <f>SUM(H23:H28)</f>
        <v>743.7</v>
      </c>
      <c r="I22" s="19">
        <f>SUM(I23:I28)</f>
        <v>25732020</v>
      </c>
      <c r="J22" s="21"/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19">
        <f>SUM(Q23:Q28)</f>
        <v>25732020</v>
      </c>
      <c r="R22" s="6"/>
      <c r="S22" s="31"/>
      <c r="T22" s="31"/>
    </row>
    <row r="23" spans="1:20" ht="24">
      <c r="A23" s="2">
        <v>11</v>
      </c>
      <c r="B23" s="3" t="s">
        <v>30</v>
      </c>
      <c r="C23" s="4">
        <v>63</v>
      </c>
      <c r="D23" s="5">
        <v>0</v>
      </c>
      <c r="E23" s="5">
        <v>0</v>
      </c>
      <c r="F23" s="5">
        <v>0</v>
      </c>
      <c r="G23" s="5">
        <v>0</v>
      </c>
      <c r="H23" s="5">
        <v>63</v>
      </c>
      <c r="I23" s="22">
        <f t="shared" si="3"/>
        <v>2179800</v>
      </c>
      <c r="J23" s="22">
        <f aca="true" t="shared" si="4" ref="J23:J28">SUM(I23/H23)</f>
        <v>34600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18">
        <f aca="true" t="shared" si="5" ref="Q23:Q28">H23*J23</f>
        <v>2179800</v>
      </c>
      <c r="R23" s="5">
        <v>0</v>
      </c>
      <c r="S23" s="30">
        <v>34600</v>
      </c>
      <c r="T23" s="30">
        <f aca="true" t="shared" si="6" ref="T23:T28">SUM(S23*3/4)</f>
        <v>25950</v>
      </c>
    </row>
    <row r="24" spans="1:20" ht="15">
      <c r="A24" s="2">
        <v>12</v>
      </c>
      <c r="B24" s="11" t="s">
        <v>31</v>
      </c>
      <c r="C24" s="4">
        <v>106</v>
      </c>
      <c r="D24" s="5">
        <v>0</v>
      </c>
      <c r="E24" s="5">
        <v>0</v>
      </c>
      <c r="F24" s="5">
        <v>0</v>
      </c>
      <c r="G24" s="5">
        <v>0</v>
      </c>
      <c r="H24" s="5">
        <v>106</v>
      </c>
      <c r="I24" s="22">
        <f t="shared" si="3"/>
        <v>3667600</v>
      </c>
      <c r="J24" s="22">
        <f t="shared" si="4"/>
        <v>34600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18">
        <f t="shared" si="5"/>
        <v>3667600</v>
      </c>
      <c r="R24" s="5">
        <v>0</v>
      </c>
      <c r="S24" s="30">
        <v>34600</v>
      </c>
      <c r="T24" s="30">
        <f t="shared" si="6"/>
        <v>25950</v>
      </c>
    </row>
    <row r="25" spans="1:20" ht="15">
      <c r="A25" s="2">
        <v>13</v>
      </c>
      <c r="B25" s="3" t="s">
        <v>32</v>
      </c>
      <c r="C25" s="4">
        <v>303</v>
      </c>
      <c r="D25" s="5">
        <v>0</v>
      </c>
      <c r="E25" s="5">
        <v>0</v>
      </c>
      <c r="F25" s="5">
        <v>0</v>
      </c>
      <c r="G25" s="5">
        <v>0</v>
      </c>
      <c r="H25" s="5">
        <v>303</v>
      </c>
      <c r="I25" s="22">
        <f t="shared" si="3"/>
        <v>10483800</v>
      </c>
      <c r="J25" s="22">
        <f t="shared" si="4"/>
        <v>34600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18">
        <f t="shared" si="5"/>
        <v>10483800</v>
      </c>
      <c r="R25" s="5">
        <v>0</v>
      </c>
      <c r="S25" s="30">
        <v>34600</v>
      </c>
      <c r="T25" s="30">
        <f t="shared" si="6"/>
        <v>25950</v>
      </c>
    </row>
    <row r="26" spans="1:20" ht="15">
      <c r="A26" s="2">
        <v>14</v>
      </c>
      <c r="B26" s="3" t="s">
        <v>33</v>
      </c>
      <c r="C26" s="4">
        <v>157.8</v>
      </c>
      <c r="D26" s="5">
        <v>0</v>
      </c>
      <c r="E26" s="5">
        <v>0</v>
      </c>
      <c r="F26" s="5">
        <v>0</v>
      </c>
      <c r="G26" s="5">
        <v>0</v>
      </c>
      <c r="H26" s="5">
        <v>157.8</v>
      </c>
      <c r="I26" s="22">
        <f t="shared" si="3"/>
        <v>5459880</v>
      </c>
      <c r="J26" s="22">
        <f t="shared" si="4"/>
        <v>34600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18">
        <f t="shared" si="5"/>
        <v>5459880</v>
      </c>
      <c r="R26" s="5">
        <v>0</v>
      </c>
      <c r="S26" s="30">
        <v>34600</v>
      </c>
      <c r="T26" s="30">
        <f t="shared" si="6"/>
        <v>25950</v>
      </c>
    </row>
    <row r="27" spans="1:20" ht="15">
      <c r="A27" s="2">
        <v>15</v>
      </c>
      <c r="B27" s="3" t="s">
        <v>34</v>
      </c>
      <c r="C27" s="4">
        <v>38.7</v>
      </c>
      <c r="D27" s="5">
        <v>0</v>
      </c>
      <c r="E27" s="5">
        <v>0</v>
      </c>
      <c r="F27" s="5">
        <v>0</v>
      </c>
      <c r="G27" s="5">
        <v>0</v>
      </c>
      <c r="H27" s="5">
        <v>38.7</v>
      </c>
      <c r="I27" s="22">
        <f t="shared" si="3"/>
        <v>1339020</v>
      </c>
      <c r="J27" s="22">
        <f t="shared" si="4"/>
        <v>34600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18">
        <f t="shared" si="5"/>
        <v>1339020</v>
      </c>
      <c r="R27" s="5">
        <v>0</v>
      </c>
      <c r="S27" s="30">
        <v>34600</v>
      </c>
      <c r="T27" s="30">
        <f t="shared" si="6"/>
        <v>25950</v>
      </c>
    </row>
    <row r="28" spans="1:20" ht="15">
      <c r="A28" s="2">
        <v>16</v>
      </c>
      <c r="B28" s="3" t="s">
        <v>71</v>
      </c>
      <c r="C28" s="4">
        <v>75.2</v>
      </c>
      <c r="D28" s="5">
        <v>0</v>
      </c>
      <c r="E28" s="5">
        <v>0</v>
      </c>
      <c r="F28" s="5">
        <v>0</v>
      </c>
      <c r="G28" s="5">
        <v>0</v>
      </c>
      <c r="H28" s="5">
        <v>75.2</v>
      </c>
      <c r="I28" s="22">
        <f t="shared" si="3"/>
        <v>2601920</v>
      </c>
      <c r="J28" s="22">
        <f t="shared" si="4"/>
        <v>34600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18">
        <f t="shared" si="5"/>
        <v>2601920</v>
      </c>
      <c r="R28" s="5">
        <v>0</v>
      </c>
      <c r="S28" s="30">
        <v>34600</v>
      </c>
      <c r="T28" s="30">
        <f t="shared" si="6"/>
        <v>25950</v>
      </c>
    </row>
    <row r="29" spans="1:20" ht="15">
      <c r="A29" s="32" t="s">
        <v>35</v>
      </c>
      <c r="B29" s="32"/>
      <c r="C29" s="32">
        <f>SUM(C30:C31)</f>
        <v>524.9</v>
      </c>
      <c r="D29" s="32">
        <f>SUM(D30:D31)</f>
        <v>0</v>
      </c>
      <c r="E29" s="7">
        <v>0</v>
      </c>
      <c r="F29" s="7">
        <v>0</v>
      </c>
      <c r="G29" s="7">
        <v>0</v>
      </c>
      <c r="H29" s="7">
        <f>SUM(H30:H31)</f>
        <v>524.9</v>
      </c>
      <c r="I29" s="19">
        <f>SUM(I30:I31)</f>
        <v>18161540</v>
      </c>
      <c r="J29" s="19"/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19">
        <f>SUM(Q30:Q31)</f>
        <v>18161540</v>
      </c>
      <c r="R29" s="6"/>
      <c r="S29" s="31"/>
      <c r="T29" s="31"/>
    </row>
    <row r="30" spans="1:20" ht="15">
      <c r="A30" s="2">
        <v>17</v>
      </c>
      <c r="B30" s="3" t="s">
        <v>36</v>
      </c>
      <c r="C30" s="4">
        <v>357.8</v>
      </c>
      <c r="D30" s="5">
        <v>0</v>
      </c>
      <c r="E30" s="5">
        <v>0</v>
      </c>
      <c r="F30" s="5">
        <v>0</v>
      </c>
      <c r="G30" s="5">
        <v>0</v>
      </c>
      <c r="H30" s="5">
        <v>357.8</v>
      </c>
      <c r="I30" s="22">
        <f t="shared" si="3"/>
        <v>12379880</v>
      </c>
      <c r="J30" s="22">
        <f>SUM(I30/H30)</f>
        <v>34600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18">
        <f>H30*J30</f>
        <v>12379880</v>
      </c>
      <c r="R30" s="5">
        <v>0</v>
      </c>
      <c r="S30" s="30">
        <v>34600</v>
      </c>
      <c r="T30" s="30">
        <f>SUM(S30*3/4)</f>
        <v>25950</v>
      </c>
    </row>
    <row r="31" spans="1:20" ht="24">
      <c r="A31" s="2">
        <v>18</v>
      </c>
      <c r="B31" s="3" t="s">
        <v>37</v>
      </c>
      <c r="C31" s="4">
        <v>167.1</v>
      </c>
      <c r="D31" s="5">
        <v>0</v>
      </c>
      <c r="E31" s="5">
        <v>0</v>
      </c>
      <c r="F31" s="5">
        <v>0</v>
      </c>
      <c r="G31" s="5">
        <v>0</v>
      </c>
      <c r="H31" s="5">
        <v>167.1</v>
      </c>
      <c r="I31" s="22">
        <f t="shared" si="3"/>
        <v>5781660</v>
      </c>
      <c r="J31" s="22">
        <f>SUM(I31/H31)</f>
        <v>34600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18">
        <f>H31*J31</f>
        <v>5781660</v>
      </c>
      <c r="R31" s="5">
        <v>0</v>
      </c>
      <c r="S31" s="30">
        <v>34600</v>
      </c>
      <c r="T31" s="30">
        <f>SUM(S31*3/4)</f>
        <v>25950</v>
      </c>
    </row>
    <row r="32" spans="1:20" ht="15">
      <c r="A32" s="32" t="s">
        <v>38</v>
      </c>
      <c r="B32" s="32"/>
      <c r="C32" s="32">
        <f>SUM(C33:C37)</f>
        <v>481.09999999999997</v>
      </c>
      <c r="D32" s="32">
        <f>SUM(D33:D37)</f>
        <v>128.3</v>
      </c>
      <c r="E32" s="7">
        <v>0</v>
      </c>
      <c r="F32" s="7">
        <v>0</v>
      </c>
      <c r="G32" s="7">
        <v>0</v>
      </c>
      <c r="H32" s="7">
        <f>SUM(H33:H37)</f>
        <v>481.09999999999997</v>
      </c>
      <c r="I32" s="19">
        <f>SUM(H32*J32)</f>
        <v>16646059.999999998</v>
      </c>
      <c r="J32" s="19">
        <v>34600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19">
        <f>Q33+Q34+Q35+Q36+Q37</f>
        <v>16646060</v>
      </c>
      <c r="R32" s="6"/>
      <c r="S32" s="31"/>
      <c r="T32" s="31"/>
    </row>
    <row r="33" spans="1:20" ht="24">
      <c r="A33" s="2">
        <v>19</v>
      </c>
      <c r="B33" s="12" t="s">
        <v>39</v>
      </c>
      <c r="C33" s="4">
        <v>107</v>
      </c>
      <c r="D33" s="5">
        <v>0</v>
      </c>
      <c r="E33" s="5">
        <v>0</v>
      </c>
      <c r="F33" s="5">
        <v>0</v>
      </c>
      <c r="G33" s="5">
        <v>0</v>
      </c>
      <c r="H33" s="5">
        <v>107</v>
      </c>
      <c r="I33" s="22">
        <f t="shared" si="3"/>
        <v>3702200</v>
      </c>
      <c r="J33" s="22">
        <f>SUM(I33/H33)</f>
        <v>34600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18">
        <f>H33*J33</f>
        <v>3702200</v>
      </c>
      <c r="R33" s="5">
        <v>0</v>
      </c>
      <c r="S33" s="30">
        <v>34600</v>
      </c>
      <c r="T33" s="30">
        <f>SUM(S33*3/4)</f>
        <v>25950</v>
      </c>
    </row>
    <row r="34" spans="1:20" ht="24">
      <c r="A34" s="2">
        <v>20</v>
      </c>
      <c r="B34" s="12" t="s">
        <v>69</v>
      </c>
      <c r="C34" s="4">
        <v>83.6</v>
      </c>
      <c r="D34" s="5">
        <v>0</v>
      </c>
      <c r="E34" s="5">
        <v>0</v>
      </c>
      <c r="F34" s="5">
        <v>0</v>
      </c>
      <c r="G34" s="5">
        <v>0</v>
      </c>
      <c r="H34" s="5">
        <v>83.6</v>
      </c>
      <c r="I34" s="22">
        <f t="shared" si="3"/>
        <v>2892560</v>
      </c>
      <c r="J34" s="22">
        <f>SUM(I34/H34)</f>
        <v>34600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18">
        <f>H34*J34</f>
        <v>2892560</v>
      </c>
      <c r="R34" s="5">
        <v>0</v>
      </c>
      <c r="S34" s="30">
        <v>34600</v>
      </c>
      <c r="T34" s="30">
        <f>SUM(S34*3/4)</f>
        <v>25950</v>
      </c>
    </row>
    <row r="35" spans="1:20" ht="15">
      <c r="A35" s="2">
        <v>21</v>
      </c>
      <c r="B35" s="12" t="s">
        <v>40</v>
      </c>
      <c r="C35" s="4">
        <v>92.4</v>
      </c>
      <c r="D35" s="5">
        <v>46.4</v>
      </c>
      <c r="E35" s="5">
        <v>0</v>
      </c>
      <c r="F35" s="5">
        <v>0</v>
      </c>
      <c r="G35" s="5">
        <v>0</v>
      </c>
      <c r="H35" s="5">
        <v>92.4</v>
      </c>
      <c r="I35" s="22">
        <f t="shared" si="3"/>
        <v>3197040</v>
      </c>
      <c r="J35" s="22">
        <f>SUM(I35/H35)</f>
        <v>34600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18">
        <f>H35*J35</f>
        <v>3197040</v>
      </c>
      <c r="R35" s="5">
        <v>0</v>
      </c>
      <c r="S35" s="30">
        <v>34600</v>
      </c>
      <c r="T35" s="30">
        <f>SUM(S35*3/4)</f>
        <v>25950</v>
      </c>
    </row>
    <row r="36" spans="1:20" ht="15">
      <c r="A36" s="2">
        <v>22</v>
      </c>
      <c r="B36" s="12" t="s">
        <v>41</v>
      </c>
      <c r="C36" s="4">
        <v>92.4</v>
      </c>
      <c r="D36" s="5">
        <v>46.4</v>
      </c>
      <c r="E36" s="5">
        <v>0</v>
      </c>
      <c r="F36" s="5">
        <v>0</v>
      </c>
      <c r="G36" s="5">
        <v>0</v>
      </c>
      <c r="H36" s="5">
        <v>92.4</v>
      </c>
      <c r="I36" s="22">
        <f t="shared" si="3"/>
        <v>3197040</v>
      </c>
      <c r="J36" s="22">
        <f>SUM(I36/H36)</f>
        <v>34600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18">
        <f>H36*J36</f>
        <v>3197040</v>
      </c>
      <c r="R36" s="5">
        <v>0</v>
      </c>
      <c r="S36" s="30">
        <v>34600</v>
      </c>
      <c r="T36" s="30">
        <f>SUM(S36*3/4)</f>
        <v>25950</v>
      </c>
    </row>
    <row r="37" spans="1:20" ht="15">
      <c r="A37" s="2">
        <v>23</v>
      </c>
      <c r="B37" s="11" t="s">
        <v>42</v>
      </c>
      <c r="C37" s="4">
        <v>105.7</v>
      </c>
      <c r="D37" s="5">
        <v>35.5</v>
      </c>
      <c r="E37" s="5">
        <v>0</v>
      </c>
      <c r="F37" s="5">
        <v>0</v>
      </c>
      <c r="G37" s="5">
        <v>0</v>
      </c>
      <c r="H37" s="5">
        <v>105.7</v>
      </c>
      <c r="I37" s="22">
        <f t="shared" si="3"/>
        <v>3657220</v>
      </c>
      <c r="J37" s="22">
        <f>SUM(I37/H37)</f>
        <v>34600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18">
        <f>H37*J37</f>
        <v>3657220</v>
      </c>
      <c r="R37" s="5">
        <v>0</v>
      </c>
      <c r="S37" s="30">
        <v>34600</v>
      </c>
      <c r="T37" s="30">
        <f>SUM(S37*3/4)</f>
        <v>25950</v>
      </c>
    </row>
    <row r="38" spans="1:20" ht="15">
      <c r="A38" s="32" t="s">
        <v>43</v>
      </c>
      <c r="B38" s="32"/>
      <c r="C38" s="32">
        <f>SUM(C39:C43)</f>
        <v>1013.1</v>
      </c>
      <c r="D38" s="32">
        <f>SUM(D39:D43)</f>
        <v>619.1</v>
      </c>
      <c r="E38" s="7">
        <v>0</v>
      </c>
      <c r="F38" s="7">
        <v>0</v>
      </c>
      <c r="G38" s="7">
        <v>0</v>
      </c>
      <c r="H38" s="7">
        <f>SUM(H39:H43)</f>
        <v>1013.1</v>
      </c>
      <c r="I38" s="19">
        <f>SUM(I39:I43)</f>
        <v>35053260</v>
      </c>
      <c r="J38" s="19"/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19">
        <f>SUM(Q39:Q43)</f>
        <v>35053260</v>
      </c>
      <c r="R38" s="6"/>
      <c r="S38" s="31"/>
      <c r="T38" s="31"/>
    </row>
    <row r="39" spans="1:20" ht="15">
      <c r="A39" s="2">
        <v>24</v>
      </c>
      <c r="B39" s="3" t="s">
        <v>44</v>
      </c>
      <c r="C39" s="4">
        <v>87.2</v>
      </c>
      <c r="D39" s="5">
        <v>0</v>
      </c>
      <c r="E39" s="5">
        <v>0</v>
      </c>
      <c r="F39" s="5">
        <v>0</v>
      </c>
      <c r="G39" s="5">
        <v>0</v>
      </c>
      <c r="H39" s="5">
        <v>87.2</v>
      </c>
      <c r="I39" s="22">
        <f t="shared" si="3"/>
        <v>3017120</v>
      </c>
      <c r="J39" s="22">
        <f>SUM(I39/H39)</f>
        <v>34600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18">
        <f>H39*J39</f>
        <v>3017120</v>
      </c>
      <c r="R39" s="5">
        <v>0</v>
      </c>
      <c r="S39" s="30">
        <v>34600</v>
      </c>
      <c r="T39" s="30">
        <f>SUM(S39*3/4)</f>
        <v>25950</v>
      </c>
    </row>
    <row r="40" spans="1:20" ht="15">
      <c r="A40" s="2">
        <v>25</v>
      </c>
      <c r="B40" s="3" t="s">
        <v>45</v>
      </c>
      <c r="C40" s="4">
        <v>62.4</v>
      </c>
      <c r="D40" s="5">
        <v>0</v>
      </c>
      <c r="E40" s="5">
        <v>0</v>
      </c>
      <c r="F40" s="5">
        <v>0</v>
      </c>
      <c r="G40" s="5">
        <v>0</v>
      </c>
      <c r="H40" s="5">
        <v>62.4</v>
      </c>
      <c r="I40" s="22">
        <f t="shared" si="3"/>
        <v>2159040</v>
      </c>
      <c r="J40" s="22">
        <f>SUM(I40/H40)</f>
        <v>34600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18">
        <f>H40*J40</f>
        <v>2159040</v>
      </c>
      <c r="R40" s="5">
        <v>0</v>
      </c>
      <c r="S40" s="30">
        <v>34600</v>
      </c>
      <c r="T40" s="30">
        <f>SUM(S40*3/4)</f>
        <v>25950</v>
      </c>
    </row>
    <row r="41" spans="1:20" ht="15">
      <c r="A41" s="2">
        <v>26</v>
      </c>
      <c r="B41" s="11" t="s">
        <v>46</v>
      </c>
      <c r="C41" s="13">
        <v>360.5</v>
      </c>
      <c r="D41" s="5">
        <v>360.5</v>
      </c>
      <c r="E41" s="5">
        <v>0</v>
      </c>
      <c r="F41" s="5">
        <v>0</v>
      </c>
      <c r="G41" s="5">
        <v>0</v>
      </c>
      <c r="H41" s="5">
        <v>360.5</v>
      </c>
      <c r="I41" s="22">
        <f t="shared" si="3"/>
        <v>12473300</v>
      </c>
      <c r="J41" s="22">
        <f>SUM(I41/H41)</f>
        <v>34600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18">
        <f>H41*J41</f>
        <v>12473300</v>
      </c>
      <c r="R41" s="5">
        <v>0</v>
      </c>
      <c r="S41" s="30">
        <v>34600</v>
      </c>
      <c r="T41" s="30">
        <f>SUM(S41*3/4)</f>
        <v>25950</v>
      </c>
    </row>
    <row r="42" spans="1:20" ht="15">
      <c r="A42" s="2">
        <v>27</v>
      </c>
      <c r="B42" s="11" t="s">
        <v>47</v>
      </c>
      <c r="C42" s="13">
        <v>471.1</v>
      </c>
      <c r="D42" s="5">
        <v>258.6</v>
      </c>
      <c r="E42" s="5">
        <v>0</v>
      </c>
      <c r="F42" s="5">
        <v>0</v>
      </c>
      <c r="G42" s="5">
        <v>0</v>
      </c>
      <c r="H42" s="5">
        <v>471.1</v>
      </c>
      <c r="I42" s="22">
        <f t="shared" si="3"/>
        <v>16300060</v>
      </c>
      <c r="J42" s="22">
        <f>SUM(I42/H42)</f>
        <v>34600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18">
        <f>H42*J42</f>
        <v>16300060</v>
      </c>
      <c r="R42" s="5">
        <v>0</v>
      </c>
      <c r="S42" s="30">
        <v>34600</v>
      </c>
      <c r="T42" s="30">
        <f>SUM(S42*3/4)</f>
        <v>25950</v>
      </c>
    </row>
    <row r="43" spans="1:20" ht="15">
      <c r="A43" s="2">
        <v>28</v>
      </c>
      <c r="B43" s="14" t="s">
        <v>48</v>
      </c>
      <c r="C43" s="13">
        <v>31.9</v>
      </c>
      <c r="D43" s="5">
        <v>0</v>
      </c>
      <c r="E43" s="5">
        <v>0</v>
      </c>
      <c r="F43" s="5">
        <v>0</v>
      </c>
      <c r="G43" s="5">
        <v>0</v>
      </c>
      <c r="H43" s="5">
        <v>31.9</v>
      </c>
      <c r="I43" s="22">
        <f t="shared" si="3"/>
        <v>1103740</v>
      </c>
      <c r="J43" s="22">
        <f>SUM(I43/H43)</f>
        <v>34600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18">
        <f>H43*J43</f>
        <v>1103740</v>
      </c>
      <c r="R43" s="5">
        <v>0</v>
      </c>
      <c r="S43" s="30">
        <v>34600</v>
      </c>
      <c r="T43" s="30">
        <f>SUM(S43*3/4)</f>
        <v>25950</v>
      </c>
    </row>
    <row r="44" spans="1:20" ht="15">
      <c r="A44" s="32" t="s">
        <v>49</v>
      </c>
      <c r="B44" s="32"/>
      <c r="C44" s="32">
        <f>SUM(C45:C51)</f>
        <v>619.7</v>
      </c>
      <c r="D44" s="32">
        <f>SUM(D45:D51)</f>
        <v>42.4</v>
      </c>
      <c r="E44" s="7">
        <v>0</v>
      </c>
      <c r="F44" s="7">
        <v>0</v>
      </c>
      <c r="G44" s="7">
        <v>0</v>
      </c>
      <c r="H44" s="7">
        <f>SUM(H45:H51)</f>
        <v>619.7</v>
      </c>
      <c r="I44" s="19">
        <f>SUM(I45:I51)</f>
        <v>21441620</v>
      </c>
      <c r="J44" s="19"/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19">
        <f>SUM(Q45:Q51)</f>
        <v>21441620</v>
      </c>
      <c r="R44" s="6"/>
      <c r="S44" s="31"/>
      <c r="T44" s="31"/>
    </row>
    <row r="45" spans="1:20" ht="15">
      <c r="A45" s="2">
        <v>29</v>
      </c>
      <c r="B45" s="3" t="s">
        <v>50</v>
      </c>
      <c r="C45" s="4">
        <v>50</v>
      </c>
      <c r="D45" s="5">
        <v>0</v>
      </c>
      <c r="E45" s="5">
        <v>0</v>
      </c>
      <c r="F45" s="5">
        <v>0</v>
      </c>
      <c r="G45" s="5">
        <v>0</v>
      </c>
      <c r="H45" s="5">
        <v>50</v>
      </c>
      <c r="I45" s="22">
        <f t="shared" si="3"/>
        <v>1730000</v>
      </c>
      <c r="J45" s="22">
        <f aca="true" t="shared" si="7" ref="J45:J51">SUM(I45/H45)</f>
        <v>34600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18">
        <f aca="true" t="shared" si="8" ref="Q45:Q51">H45*J45</f>
        <v>1730000</v>
      </c>
      <c r="R45" s="5">
        <v>0</v>
      </c>
      <c r="S45" s="30">
        <v>34600</v>
      </c>
      <c r="T45" s="30">
        <f aca="true" t="shared" si="9" ref="T45:T51">SUM(S45*3/4)</f>
        <v>25950</v>
      </c>
    </row>
    <row r="46" spans="1:20" ht="15">
      <c r="A46" s="2">
        <v>30</v>
      </c>
      <c r="B46" s="3" t="s">
        <v>51</v>
      </c>
      <c r="C46" s="4">
        <v>127</v>
      </c>
      <c r="D46" s="5">
        <v>0</v>
      </c>
      <c r="E46" s="5">
        <v>0</v>
      </c>
      <c r="F46" s="5">
        <v>0</v>
      </c>
      <c r="G46" s="5">
        <v>0</v>
      </c>
      <c r="H46" s="5">
        <v>127</v>
      </c>
      <c r="I46" s="22">
        <f t="shared" si="3"/>
        <v>4394200</v>
      </c>
      <c r="J46" s="22">
        <f t="shared" si="7"/>
        <v>34600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18">
        <f t="shared" si="8"/>
        <v>4394200</v>
      </c>
      <c r="R46" s="5">
        <v>0</v>
      </c>
      <c r="S46" s="30">
        <v>34600</v>
      </c>
      <c r="T46" s="30">
        <f t="shared" si="9"/>
        <v>25950</v>
      </c>
    </row>
    <row r="47" spans="1:20" ht="15">
      <c r="A47" s="2">
        <v>31</v>
      </c>
      <c r="B47" s="3" t="s">
        <v>52</v>
      </c>
      <c r="C47" s="4">
        <v>127</v>
      </c>
      <c r="D47" s="5">
        <v>0</v>
      </c>
      <c r="E47" s="5">
        <v>0</v>
      </c>
      <c r="F47" s="5">
        <v>0</v>
      </c>
      <c r="G47" s="5">
        <v>0</v>
      </c>
      <c r="H47" s="5">
        <v>127</v>
      </c>
      <c r="I47" s="22">
        <f t="shared" si="3"/>
        <v>4394200</v>
      </c>
      <c r="J47" s="22">
        <f t="shared" si="7"/>
        <v>34600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18">
        <f t="shared" si="8"/>
        <v>4394200</v>
      </c>
      <c r="R47" s="5">
        <v>0</v>
      </c>
      <c r="S47" s="30">
        <v>34600</v>
      </c>
      <c r="T47" s="30">
        <f t="shared" si="9"/>
        <v>25950</v>
      </c>
    </row>
    <row r="48" spans="1:20" ht="15">
      <c r="A48" s="2">
        <v>32</v>
      </c>
      <c r="B48" s="3" t="s">
        <v>53</v>
      </c>
      <c r="C48" s="4">
        <v>36.5</v>
      </c>
      <c r="D48" s="5">
        <v>0</v>
      </c>
      <c r="E48" s="5">
        <v>0</v>
      </c>
      <c r="F48" s="5">
        <v>0</v>
      </c>
      <c r="G48" s="5">
        <v>0</v>
      </c>
      <c r="H48" s="5">
        <v>36.5</v>
      </c>
      <c r="I48" s="22">
        <f t="shared" si="3"/>
        <v>1262900</v>
      </c>
      <c r="J48" s="22">
        <f t="shared" si="7"/>
        <v>34600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18">
        <f t="shared" si="8"/>
        <v>1262900</v>
      </c>
      <c r="R48" s="5">
        <v>0</v>
      </c>
      <c r="S48" s="30">
        <v>34600</v>
      </c>
      <c r="T48" s="30">
        <f t="shared" si="9"/>
        <v>25950</v>
      </c>
    </row>
    <row r="49" spans="1:20" ht="15">
      <c r="A49" s="2">
        <v>33</v>
      </c>
      <c r="B49" s="12" t="s">
        <v>54</v>
      </c>
      <c r="C49" s="4">
        <v>82.8</v>
      </c>
      <c r="D49" s="5">
        <v>42.4</v>
      </c>
      <c r="E49" s="5">
        <v>0</v>
      </c>
      <c r="F49" s="5">
        <v>0</v>
      </c>
      <c r="G49" s="5">
        <v>0</v>
      </c>
      <c r="H49" s="5">
        <v>82.8</v>
      </c>
      <c r="I49" s="22">
        <f t="shared" si="3"/>
        <v>2864880</v>
      </c>
      <c r="J49" s="22">
        <f t="shared" si="7"/>
        <v>34600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18">
        <f t="shared" si="8"/>
        <v>2864880</v>
      </c>
      <c r="R49" s="5">
        <v>0</v>
      </c>
      <c r="S49" s="30">
        <v>34600</v>
      </c>
      <c r="T49" s="30">
        <f t="shared" si="9"/>
        <v>25950</v>
      </c>
    </row>
    <row r="50" spans="1:20" ht="15">
      <c r="A50" s="2">
        <v>34</v>
      </c>
      <c r="B50" s="12" t="s">
        <v>55</v>
      </c>
      <c r="C50" s="4">
        <v>112.4</v>
      </c>
      <c r="D50" s="5">
        <v>0</v>
      </c>
      <c r="E50" s="5">
        <v>0</v>
      </c>
      <c r="F50" s="5">
        <v>0</v>
      </c>
      <c r="G50" s="5">
        <v>0</v>
      </c>
      <c r="H50" s="5">
        <v>112.4</v>
      </c>
      <c r="I50" s="22">
        <f t="shared" si="3"/>
        <v>3889040</v>
      </c>
      <c r="J50" s="22">
        <f t="shared" si="7"/>
        <v>34600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18">
        <f t="shared" si="8"/>
        <v>3889040</v>
      </c>
      <c r="R50" s="5">
        <v>0</v>
      </c>
      <c r="S50" s="30">
        <v>34600</v>
      </c>
      <c r="T50" s="30">
        <f t="shared" si="9"/>
        <v>25950</v>
      </c>
    </row>
    <row r="51" spans="1:20" ht="15">
      <c r="A51" s="2">
        <v>35</v>
      </c>
      <c r="B51" s="12" t="s">
        <v>56</v>
      </c>
      <c r="C51" s="4">
        <v>84</v>
      </c>
      <c r="D51" s="5">
        <v>0</v>
      </c>
      <c r="E51" s="5">
        <v>0</v>
      </c>
      <c r="F51" s="5">
        <v>0</v>
      </c>
      <c r="G51" s="5">
        <v>0</v>
      </c>
      <c r="H51" s="5">
        <v>84</v>
      </c>
      <c r="I51" s="22">
        <f t="shared" si="3"/>
        <v>2906400</v>
      </c>
      <c r="J51" s="22">
        <f t="shared" si="7"/>
        <v>34600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18">
        <f t="shared" si="8"/>
        <v>2906400</v>
      </c>
      <c r="R51" s="5">
        <v>0</v>
      </c>
      <c r="S51" s="30">
        <v>34600</v>
      </c>
      <c r="T51" s="30">
        <f t="shared" si="9"/>
        <v>25950</v>
      </c>
    </row>
    <row r="52" spans="1:20" ht="15">
      <c r="A52" s="32" t="s">
        <v>67</v>
      </c>
      <c r="B52" s="32"/>
      <c r="C52" s="32">
        <f>SUM(C53:C62)</f>
        <v>2454.5999999999995</v>
      </c>
      <c r="D52" s="32">
        <f>SUM(D53:D62)</f>
        <v>396.2</v>
      </c>
      <c r="E52" s="7">
        <v>0</v>
      </c>
      <c r="F52" s="7">
        <v>0</v>
      </c>
      <c r="G52" s="7">
        <v>0</v>
      </c>
      <c r="H52" s="7">
        <f>SUM(H53:H62)</f>
        <v>2454.5999999999995</v>
      </c>
      <c r="I52" s="19">
        <f>SUM(I53:I62)</f>
        <v>84929160</v>
      </c>
      <c r="J52" s="19"/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19">
        <f>SUM(Q53:Q62)</f>
        <v>84929160</v>
      </c>
      <c r="R52" s="6"/>
      <c r="S52" s="31"/>
      <c r="T52" s="31"/>
    </row>
    <row r="53" spans="1:20" ht="15">
      <c r="A53" s="15">
        <v>36</v>
      </c>
      <c r="B53" s="11" t="s">
        <v>57</v>
      </c>
      <c r="C53" s="13">
        <v>165.5</v>
      </c>
      <c r="D53" s="5">
        <v>165.5</v>
      </c>
      <c r="E53" s="5">
        <v>0</v>
      </c>
      <c r="F53" s="5">
        <v>0</v>
      </c>
      <c r="G53" s="5">
        <v>0</v>
      </c>
      <c r="H53" s="5">
        <v>165.5</v>
      </c>
      <c r="I53" s="22">
        <f t="shared" si="3"/>
        <v>5726300</v>
      </c>
      <c r="J53" s="22">
        <f aca="true" t="shared" si="10" ref="J53:J62">SUM(I53/H53)</f>
        <v>34600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18">
        <f aca="true" t="shared" si="11" ref="Q53:Q62">H53*J53</f>
        <v>5726300</v>
      </c>
      <c r="R53" s="5">
        <v>0</v>
      </c>
      <c r="S53" s="30">
        <v>34600</v>
      </c>
      <c r="T53" s="30">
        <f aca="true" t="shared" si="12" ref="T53:T62">SUM(S53*3/4)</f>
        <v>25950</v>
      </c>
    </row>
    <row r="54" spans="1:20" ht="15">
      <c r="A54" s="15">
        <v>37</v>
      </c>
      <c r="B54" s="11" t="s">
        <v>58</v>
      </c>
      <c r="C54" s="13">
        <v>180.8</v>
      </c>
      <c r="D54" s="5">
        <v>0</v>
      </c>
      <c r="E54" s="5">
        <v>0</v>
      </c>
      <c r="F54" s="5">
        <v>0</v>
      </c>
      <c r="G54" s="5">
        <v>0</v>
      </c>
      <c r="H54" s="5">
        <v>180.8</v>
      </c>
      <c r="I54" s="22">
        <f t="shared" si="3"/>
        <v>6255680</v>
      </c>
      <c r="J54" s="22">
        <f t="shared" si="10"/>
        <v>34600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18">
        <f t="shared" si="11"/>
        <v>6255680</v>
      </c>
      <c r="R54" s="5">
        <v>0</v>
      </c>
      <c r="S54" s="30">
        <v>34600</v>
      </c>
      <c r="T54" s="30">
        <f t="shared" si="12"/>
        <v>25950</v>
      </c>
    </row>
    <row r="55" spans="1:20" ht="15">
      <c r="A55" s="15">
        <v>38</v>
      </c>
      <c r="B55" s="11" t="s">
        <v>59</v>
      </c>
      <c r="C55" s="13">
        <v>308.3</v>
      </c>
      <c r="D55" s="5">
        <v>110.7</v>
      </c>
      <c r="E55" s="5">
        <v>0</v>
      </c>
      <c r="F55" s="5">
        <v>0</v>
      </c>
      <c r="G55" s="5">
        <v>0</v>
      </c>
      <c r="H55" s="5">
        <v>308.3</v>
      </c>
      <c r="I55" s="22">
        <f t="shared" si="3"/>
        <v>10667180</v>
      </c>
      <c r="J55" s="22">
        <f t="shared" si="10"/>
        <v>34600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18">
        <f t="shared" si="11"/>
        <v>10667180</v>
      </c>
      <c r="R55" s="5">
        <v>0</v>
      </c>
      <c r="S55" s="30">
        <v>34600</v>
      </c>
      <c r="T55" s="30">
        <f t="shared" si="12"/>
        <v>25950</v>
      </c>
    </row>
    <row r="56" spans="1:20" ht="15">
      <c r="A56" s="15">
        <v>39</v>
      </c>
      <c r="B56" s="11" t="s">
        <v>60</v>
      </c>
      <c r="C56" s="13">
        <v>309.6</v>
      </c>
      <c r="D56" s="5">
        <v>0</v>
      </c>
      <c r="E56" s="5">
        <v>0</v>
      </c>
      <c r="F56" s="5">
        <v>0</v>
      </c>
      <c r="G56" s="5">
        <v>0</v>
      </c>
      <c r="H56" s="5">
        <v>309.6</v>
      </c>
      <c r="I56" s="22">
        <f t="shared" si="3"/>
        <v>10712160</v>
      </c>
      <c r="J56" s="22">
        <f t="shared" si="10"/>
        <v>34600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18">
        <f t="shared" si="11"/>
        <v>10712160</v>
      </c>
      <c r="R56" s="5">
        <v>0</v>
      </c>
      <c r="S56" s="30">
        <v>34600</v>
      </c>
      <c r="T56" s="30">
        <f t="shared" si="12"/>
        <v>25950</v>
      </c>
    </row>
    <row r="57" spans="1:20" ht="15">
      <c r="A57" s="15">
        <v>40</v>
      </c>
      <c r="B57" s="11" t="s">
        <v>61</v>
      </c>
      <c r="C57" s="13">
        <v>350.4</v>
      </c>
      <c r="D57" s="5">
        <v>68.7</v>
      </c>
      <c r="E57" s="5">
        <v>0</v>
      </c>
      <c r="F57" s="5">
        <v>0</v>
      </c>
      <c r="G57" s="5">
        <v>0</v>
      </c>
      <c r="H57" s="5">
        <v>350.4</v>
      </c>
      <c r="I57" s="22">
        <f t="shared" si="3"/>
        <v>12123840</v>
      </c>
      <c r="J57" s="22">
        <f t="shared" si="10"/>
        <v>34600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18">
        <f t="shared" si="11"/>
        <v>12123840</v>
      </c>
      <c r="R57" s="5">
        <v>0</v>
      </c>
      <c r="S57" s="30">
        <v>34600</v>
      </c>
      <c r="T57" s="30">
        <f t="shared" si="12"/>
        <v>25950</v>
      </c>
    </row>
    <row r="58" spans="1:20" ht="15">
      <c r="A58" s="15">
        <v>41</v>
      </c>
      <c r="B58" s="11" t="s">
        <v>62</v>
      </c>
      <c r="C58" s="13">
        <v>433.2</v>
      </c>
      <c r="D58" s="5">
        <v>0</v>
      </c>
      <c r="E58" s="5">
        <v>0</v>
      </c>
      <c r="F58" s="5">
        <v>0</v>
      </c>
      <c r="G58" s="5">
        <v>0</v>
      </c>
      <c r="H58" s="5">
        <v>433.2</v>
      </c>
      <c r="I58" s="22">
        <f t="shared" si="3"/>
        <v>14988720</v>
      </c>
      <c r="J58" s="22">
        <f t="shared" si="10"/>
        <v>34600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18">
        <f t="shared" si="11"/>
        <v>14988720</v>
      </c>
      <c r="R58" s="5">
        <v>0</v>
      </c>
      <c r="S58" s="30">
        <v>34600</v>
      </c>
      <c r="T58" s="30">
        <f t="shared" si="12"/>
        <v>25950</v>
      </c>
    </row>
    <row r="59" spans="1:20" ht="15">
      <c r="A59" s="15">
        <v>42</v>
      </c>
      <c r="B59" s="11" t="s">
        <v>63</v>
      </c>
      <c r="C59" s="13">
        <v>344.3</v>
      </c>
      <c r="D59" s="5">
        <v>0</v>
      </c>
      <c r="E59" s="5">
        <v>0</v>
      </c>
      <c r="F59" s="5">
        <v>0</v>
      </c>
      <c r="G59" s="5">
        <v>0</v>
      </c>
      <c r="H59" s="5">
        <v>344.3</v>
      </c>
      <c r="I59" s="22">
        <f t="shared" si="3"/>
        <v>11912780</v>
      </c>
      <c r="J59" s="22">
        <f t="shared" si="10"/>
        <v>34600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18">
        <f t="shared" si="11"/>
        <v>11912780</v>
      </c>
      <c r="R59" s="5">
        <v>0</v>
      </c>
      <c r="S59" s="30">
        <v>34600</v>
      </c>
      <c r="T59" s="30">
        <f t="shared" si="12"/>
        <v>25950</v>
      </c>
    </row>
    <row r="60" spans="1:20" ht="15">
      <c r="A60" s="15">
        <v>43</v>
      </c>
      <c r="B60" s="11" t="s">
        <v>64</v>
      </c>
      <c r="C60" s="13">
        <v>106.1</v>
      </c>
      <c r="D60" s="5">
        <v>0</v>
      </c>
      <c r="E60" s="5">
        <v>0</v>
      </c>
      <c r="F60" s="5">
        <v>0</v>
      </c>
      <c r="G60" s="5">
        <v>0</v>
      </c>
      <c r="H60" s="5">
        <v>106.1</v>
      </c>
      <c r="I60" s="22">
        <f t="shared" si="3"/>
        <v>3671060</v>
      </c>
      <c r="J60" s="22">
        <f t="shared" si="10"/>
        <v>34600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18">
        <f t="shared" si="11"/>
        <v>3671060</v>
      </c>
      <c r="R60" s="5">
        <v>0</v>
      </c>
      <c r="S60" s="30">
        <v>34600</v>
      </c>
      <c r="T60" s="30">
        <f t="shared" si="12"/>
        <v>25950</v>
      </c>
    </row>
    <row r="61" spans="1:20" ht="15">
      <c r="A61" s="15">
        <v>44</v>
      </c>
      <c r="B61" s="11" t="s">
        <v>65</v>
      </c>
      <c r="C61" s="13">
        <v>103.2</v>
      </c>
      <c r="D61" s="5">
        <v>51.3</v>
      </c>
      <c r="E61" s="5">
        <v>0</v>
      </c>
      <c r="F61" s="5">
        <v>0</v>
      </c>
      <c r="G61" s="5">
        <v>0</v>
      </c>
      <c r="H61" s="5">
        <v>103.2</v>
      </c>
      <c r="I61" s="22">
        <f t="shared" si="3"/>
        <v>3570720</v>
      </c>
      <c r="J61" s="22">
        <f t="shared" si="10"/>
        <v>34600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18">
        <f t="shared" si="11"/>
        <v>3570720</v>
      </c>
      <c r="R61" s="5">
        <v>0</v>
      </c>
      <c r="S61" s="30">
        <v>34600</v>
      </c>
      <c r="T61" s="30">
        <f t="shared" si="12"/>
        <v>25950</v>
      </c>
    </row>
    <row r="62" spans="1:20" ht="15">
      <c r="A62" s="2">
        <v>45</v>
      </c>
      <c r="B62" s="11" t="s">
        <v>66</v>
      </c>
      <c r="C62" s="4">
        <v>153.2</v>
      </c>
      <c r="D62" s="5">
        <v>0</v>
      </c>
      <c r="E62" s="5">
        <v>0</v>
      </c>
      <c r="F62" s="5">
        <v>0</v>
      </c>
      <c r="G62" s="5">
        <v>0</v>
      </c>
      <c r="H62" s="5">
        <v>153.2</v>
      </c>
      <c r="I62" s="22">
        <f t="shared" si="3"/>
        <v>5300720</v>
      </c>
      <c r="J62" s="22">
        <f t="shared" si="10"/>
        <v>34600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18">
        <f t="shared" si="11"/>
        <v>5300720</v>
      </c>
      <c r="R62" s="5">
        <v>0</v>
      </c>
      <c r="S62" s="30">
        <v>34600</v>
      </c>
      <c r="T62" s="30">
        <f t="shared" si="12"/>
        <v>25950</v>
      </c>
    </row>
    <row r="63" spans="1:20" ht="1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</row>
    <row r="64" spans="1:20" ht="15.75">
      <c r="A64" s="16"/>
      <c r="B64" s="16"/>
      <c r="C64" s="16"/>
      <c r="D64" s="16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16"/>
      <c r="S64" s="16"/>
      <c r="T64" s="16"/>
    </row>
    <row r="66" spans="1:6" ht="15">
      <c r="A66" s="1"/>
      <c r="B66" s="28"/>
      <c r="C66" s="28"/>
      <c r="D66" s="28"/>
      <c r="E66" s="28"/>
      <c r="F66" s="28"/>
    </row>
  </sheetData>
  <sheetProtection/>
  <mergeCells count="16">
    <mergeCell ref="E64:Q64"/>
    <mergeCell ref="K5:M5"/>
    <mergeCell ref="N5:P5"/>
    <mergeCell ref="C5:D5"/>
    <mergeCell ref="A9:B9"/>
    <mergeCell ref="Q1:T1"/>
    <mergeCell ref="A3:T3"/>
    <mergeCell ref="Q5:Q6"/>
    <mergeCell ref="R5:R6"/>
    <mergeCell ref="Q2:T2"/>
    <mergeCell ref="S5:S6"/>
    <mergeCell ref="T5:T6"/>
    <mergeCell ref="B5:B6"/>
    <mergeCell ref="A5:A6"/>
    <mergeCell ref="E5:G5"/>
    <mergeCell ref="H5:J5"/>
  </mergeCells>
  <printOptions/>
  <pageMargins left="0.57" right="0.19" top="0.35433070866141736" bottom="0.27" header="0.31496062992125984" footer="0.31496062992125984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2013-06-10T05:28:58Z</cp:lastPrinted>
  <dcterms:created xsi:type="dcterms:W3CDTF">2013-05-20T18:04:53Z</dcterms:created>
  <dcterms:modified xsi:type="dcterms:W3CDTF">2013-06-10T05:30:06Z</dcterms:modified>
  <cp:category/>
  <cp:version/>
  <cp:contentType/>
  <cp:contentStatus/>
</cp:coreProperties>
</file>